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9712\Desktop\"/>
    </mc:Choice>
  </mc:AlternateContent>
  <xr:revisionPtr revIDLastSave="0" documentId="8_{82A08310-2DB9-43DA-A7A1-A77BE422A323}" xr6:coauthVersionLast="45" xr6:coauthVersionMax="45" xr10:uidLastSave="{00000000-0000-0000-0000-000000000000}"/>
  <bookViews>
    <workbookView xWindow="1515" yWindow="1515" windowWidth="21600" windowHeight="11385" xr2:uid="{00000000-000D-0000-FFFF-FFFF00000000}"/>
  </bookViews>
  <sheets>
    <sheet name="Taul1" sheetId="1" r:id="rId1"/>
    <sheet name="Taul2" sheetId="2" r:id="rId2"/>
    <sheet name="Taul3" sheetId="3" r:id="rId3"/>
  </sheets>
  <calcPr calcId="191029"/>
  <customWorkbookViews>
    <customWorkbookView name="Yleisnäkymä" guid="{19B86532-9C40-4FFC-A806-C796BE2E1B3B}" maximized="1" windowWidth="1600" windowHeight="98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5" i="1" l="1"/>
  <c r="E15" i="1" s="1"/>
  <c r="D10" i="1"/>
  <c r="D16" i="1" s="1"/>
  <c r="E16" i="1" s="1"/>
  <c r="D17" i="1" l="1"/>
  <c r="E17" i="1" s="1"/>
</calcChain>
</file>

<file path=xl/sharedStrings.xml><?xml version="1.0" encoding="utf-8"?>
<sst xmlns="http://schemas.openxmlformats.org/spreadsheetml/2006/main" count="18" uniqueCount="18">
  <si>
    <t>Lavetin leveys (B)</t>
  </si>
  <si>
    <t>Akseliväli (K) [m]</t>
  </si>
  <si>
    <t>Putoamiskiihtyvyys (g) [m/s²]</t>
  </si>
  <si>
    <t>Akselimassa (M) [tn]</t>
  </si>
  <si>
    <t>Akselien lukumäärä (A)</t>
  </si>
  <si>
    <t>Pintapaine q [kN/m²]</t>
  </si>
  <si>
    <t>Kokonaismassaan nähden suurin sallittu pintapaine [kN/m²]</t>
  </si>
  <si>
    <t>Yleisesti suurin sallittu pintapaine [kN/m²]</t>
  </si>
  <si>
    <t>Kokonaismassa:</t>
  </si>
  <si>
    <t>Pintapaine &lt; 30 kN/m²</t>
  </si>
  <si>
    <t>Pintapaine kokonaismassan suhteen</t>
  </si>
  <si>
    <t>TYÖKALU ERIKOISKULJETUKSEN SELVITYSTARPEEN RATKAISEMISEKSI</t>
  </si>
  <si>
    <t>Tierakenteen ja pohjamaan kantokykyselvitys</t>
  </si>
  <si>
    <t>Raskaiten kuormitetut akselit, akseliryhmä jossa ≥ 4 aks.</t>
  </si>
  <si>
    <t>}</t>
  </si>
  <si>
    <r>
      <t>Kuljetuksen kokonaismassa (M</t>
    </r>
    <r>
      <rPr>
        <vertAlign val="subscript"/>
        <sz val="9"/>
        <color theme="1"/>
        <rFont val="Verdana"/>
        <family val="2"/>
      </rPr>
      <t>kok</t>
    </r>
    <r>
      <rPr>
        <sz val="9"/>
        <color theme="1"/>
        <rFont val="Verdana"/>
        <family val="2"/>
      </rPr>
      <t>) [tn]</t>
    </r>
  </si>
  <si>
    <r>
      <t>0,0598 * M</t>
    </r>
    <r>
      <rPr>
        <vertAlign val="subscript"/>
        <sz val="8"/>
        <color theme="1"/>
        <rFont val="Verdana"/>
        <family val="2"/>
      </rPr>
      <t>kok</t>
    </r>
    <r>
      <rPr>
        <sz val="8"/>
        <color theme="1"/>
        <rFont val="Verdana"/>
        <family val="2"/>
      </rPr>
      <t xml:space="preserve"> + 18,544 + 2,500</t>
    </r>
  </si>
  <si>
    <t>Kuljetuksen suorittaminen ilman selvitystä?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</si>
</sst>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9"/>
      <color theme="1"/>
      <name val="Verdana"/>
      <family val="2"/>
    </font>
    <font>
      <sz val="9"/>
      <color rgb="FF3F3F76"/>
      <name val="Verdana"/>
      <family val="2"/>
    </font>
    <font>
      <b/>
      <sz val="9"/>
      <color rgb="FFFA7D00"/>
      <name val="Verdana"/>
      <family val="2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sz val="8"/>
      <color theme="1"/>
      <name val="Verdana"/>
      <family val="2"/>
    </font>
    <font>
      <sz val="24"/>
      <color theme="1"/>
      <name val="Verdana"/>
      <family val="2"/>
    </font>
    <font>
      <vertAlign val="subscript"/>
      <sz val="9"/>
      <color theme="1"/>
      <name val="Verdana"/>
      <family val="2"/>
    </font>
    <font>
      <vertAlign val="subscript"/>
      <sz val="8"/>
      <color theme="1"/>
      <name val="Verdana"/>
      <family val="2"/>
    </font>
    <font>
      <b/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rgb="FF7F7F7F"/>
      </right>
      <top style="hair">
        <color indexed="64"/>
      </top>
      <bottom style="hair">
        <color indexed="64"/>
      </bottom>
      <diagonal/>
    </border>
    <border>
      <left/>
      <right style="double">
        <color rgb="FF3F3F3F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40">
    <xf numFmtId="0" fontId="0" fillId="0" borderId="0" xfId="0"/>
    <xf numFmtId="0" fontId="0" fillId="0" borderId="3" xfId="0" applyBorder="1" applyAlignment="1">
      <alignment horizontal="center" vertical="center"/>
    </xf>
    <xf numFmtId="0" fontId="0" fillId="5" borderId="0" xfId="0" applyFill="1" applyBorder="1"/>
    <xf numFmtId="0" fontId="0" fillId="5" borderId="8" xfId="0" applyFill="1" applyBorder="1"/>
    <xf numFmtId="0" fontId="0" fillId="5" borderId="7" xfId="0" applyFill="1" applyBorder="1"/>
    <xf numFmtId="2" fontId="2" fillId="3" borderId="1" xfId="2" applyNumberFormat="1" applyBorder="1" applyAlignment="1">
      <alignment horizontal="right" vertical="center"/>
    </xf>
    <xf numFmtId="0" fontId="1" fillId="2" borderId="1" xfId="1" applyBorder="1" applyAlignment="1" applyProtection="1">
      <alignment horizontal="right" vertical="center"/>
      <protection locked="0"/>
    </xf>
    <xf numFmtId="2" fontId="1" fillId="2" borderId="1" xfId="1" applyNumberFormat="1" applyBorder="1" applyAlignment="1" applyProtection="1">
      <alignment horizontal="right" vertical="center"/>
      <protection locked="0"/>
    </xf>
    <xf numFmtId="0" fontId="3" fillId="4" borderId="2" xfId="3" applyBorder="1" applyAlignment="1">
      <alignment horizontal="right" vertical="center"/>
    </xf>
    <xf numFmtId="0" fontId="5" fillId="5" borderId="0" xfId="0" applyFont="1" applyFill="1" applyBorder="1" applyAlignment="1">
      <alignment horizontal="left"/>
    </xf>
    <xf numFmtId="0" fontId="1" fillId="2" borderId="1" xfId="1" applyAlignment="1" applyProtection="1">
      <alignment horizontal="right" vertical="center"/>
      <protection locked="0"/>
    </xf>
    <xf numFmtId="2" fontId="2" fillId="3" borderId="1" xfId="2" applyNumberFormat="1" applyAlignment="1">
      <alignment horizontal="right" vertical="center"/>
    </xf>
    <xf numFmtId="2" fontId="3" fillId="4" borderId="2" xfId="3" applyNumberFormat="1" applyAlignment="1">
      <alignment horizontal="right" vertical="center"/>
    </xf>
    <xf numFmtId="0" fontId="9" fillId="5" borderId="7" xfId="0" applyFont="1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16" xfId="0" applyFill="1" applyBorder="1"/>
    <xf numFmtId="0" fontId="0" fillId="5" borderId="17" xfId="0" applyFill="1" applyBorder="1"/>
    <xf numFmtId="0" fontId="5" fillId="5" borderId="0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0" fillId="5" borderId="16" xfId="0" applyFill="1" applyBorder="1" applyAlignment="1">
      <alignment wrapText="1"/>
    </xf>
    <xf numFmtId="0" fontId="0" fillId="5" borderId="13" xfId="0" applyFill="1" applyBorder="1" applyAlignment="1">
      <alignment wrapText="1"/>
    </xf>
    <xf numFmtId="0" fontId="0" fillId="5" borderId="17" xfId="0" applyFill="1" applyBorder="1" applyAlignment="1">
      <alignment wrapText="1"/>
    </xf>
    <xf numFmtId="0" fontId="0" fillId="5" borderId="7" xfId="0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0" fillId="5" borderId="9" xfId="0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0" fontId="0" fillId="5" borderId="15" xfId="0" applyFill="1" applyBorder="1"/>
  </cellXfs>
  <cellStyles count="4">
    <cellStyle name="Laskenta" xfId="2" builtinId="22"/>
    <cellStyle name="Normaali" xfId="0" builtinId="0"/>
    <cellStyle name="Syöttö" xfId="1" builtinId="20"/>
    <cellStyle name="Tarkistussolu" xfId="3" builtinId="23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150627</xdr:colOff>
      <xdr:row>8</xdr:row>
      <xdr:rowOff>82085</xdr:rowOff>
    </xdr:from>
    <xdr:to>
      <xdr:col>6</xdr:col>
      <xdr:colOff>78827</xdr:colOff>
      <xdr:row>10</xdr:row>
      <xdr:rowOff>70808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3349713" y="1093706"/>
          <a:ext cx="775597" cy="27775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topLeftCell="A2" zoomScale="175" zoomScaleNormal="175" workbookViewId="0">
      <selection activeCell="F5" sqref="F5"/>
    </sheetView>
  </sheetViews>
  <sheetFormatPr defaultRowHeight="11.25" x14ac:dyDescent="0.15"/>
  <cols>
    <col min="3" max="3" width="15.125" customWidth="1"/>
    <col min="5" max="5" width="2.125" customWidth="1"/>
    <col min="9" max="9" width="16.25" customWidth="1"/>
  </cols>
  <sheetData>
    <row r="1" spans="1:9" x14ac:dyDescent="0.15">
      <c r="A1" s="26" t="s">
        <v>11</v>
      </c>
      <c r="B1" s="27"/>
      <c r="C1" s="27"/>
      <c r="D1" s="27"/>
      <c r="E1" s="27"/>
      <c r="F1" s="27"/>
      <c r="G1" s="27"/>
      <c r="H1" s="27"/>
      <c r="I1" s="28"/>
    </row>
    <row r="2" spans="1:9" x14ac:dyDescent="0.15">
      <c r="A2" s="29" t="s">
        <v>12</v>
      </c>
      <c r="B2" s="30"/>
      <c r="C2" s="30"/>
      <c r="D2" s="30"/>
      <c r="E2" s="30"/>
      <c r="F2" s="30"/>
      <c r="G2" s="30"/>
      <c r="H2" s="30"/>
      <c r="I2" s="31"/>
    </row>
    <row r="3" spans="1:9" x14ac:dyDescent="0.15">
      <c r="A3" s="4"/>
      <c r="B3" s="2"/>
      <c r="C3" s="2"/>
      <c r="D3" s="2"/>
      <c r="E3" s="2"/>
      <c r="F3" s="2"/>
      <c r="G3" s="2"/>
      <c r="H3" s="2"/>
      <c r="I3" s="3"/>
    </row>
    <row r="4" spans="1:9" ht="14.25" x14ac:dyDescent="0.25">
      <c r="A4" s="14" t="s">
        <v>15</v>
      </c>
      <c r="B4" s="15"/>
      <c r="C4" s="16"/>
      <c r="D4" s="6">
        <v>151</v>
      </c>
      <c r="E4" s="2"/>
      <c r="F4" s="2"/>
      <c r="G4" s="2"/>
      <c r="H4" s="2"/>
      <c r="I4" s="3"/>
    </row>
    <row r="5" spans="1:9" x14ac:dyDescent="0.15">
      <c r="A5" s="14" t="s">
        <v>0</v>
      </c>
      <c r="B5" s="15"/>
      <c r="C5" s="16"/>
      <c r="D5" s="7">
        <v>3</v>
      </c>
      <c r="E5" s="2"/>
      <c r="F5" s="2"/>
      <c r="G5" s="2"/>
      <c r="H5" s="2"/>
      <c r="I5" s="3"/>
    </row>
    <row r="6" spans="1:9" x14ac:dyDescent="0.15">
      <c r="A6" s="14" t="s">
        <v>1</v>
      </c>
      <c r="B6" s="15"/>
      <c r="C6" s="16"/>
      <c r="D6" s="7">
        <v>1.5</v>
      </c>
      <c r="E6" s="21" t="s">
        <v>14</v>
      </c>
      <c r="F6" s="19" t="s">
        <v>13</v>
      </c>
      <c r="G6" s="19"/>
      <c r="H6" s="19"/>
      <c r="I6" s="20"/>
    </row>
    <row r="7" spans="1:9" ht="12.75" hidden="1" customHeight="1" thickTop="1" thickBot="1" x14ac:dyDescent="0.2">
      <c r="A7" s="14" t="s">
        <v>2</v>
      </c>
      <c r="B7" s="15"/>
      <c r="C7" s="39"/>
      <c r="D7" s="8">
        <v>9.81</v>
      </c>
      <c r="E7" s="21"/>
      <c r="F7" s="19"/>
      <c r="G7" s="19"/>
      <c r="H7" s="19"/>
      <c r="I7" s="20"/>
    </row>
    <row r="8" spans="1:9" x14ac:dyDescent="0.15">
      <c r="A8" s="14" t="s">
        <v>3</v>
      </c>
      <c r="B8" s="15"/>
      <c r="C8" s="16"/>
      <c r="D8" s="7">
        <v>12</v>
      </c>
      <c r="E8" s="21"/>
      <c r="F8" s="19"/>
      <c r="G8" s="19"/>
      <c r="H8" s="19"/>
      <c r="I8" s="20"/>
    </row>
    <row r="9" spans="1:9" x14ac:dyDescent="0.15">
      <c r="A9" s="17" t="s">
        <v>4</v>
      </c>
      <c r="B9" s="15"/>
      <c r="C9" s="18"/>
      <c r="D9" s="10">
        <v>8</v>
      </c>
      <c r="E9" s="21"/>
      <c r="F9" s="19"/>
      <c r="G9" s="19"/>
      <c r="H9" s="19"/>
      <c r="I9" s="20"/>
    </row>
    <row r="10" spans="1:9" x14ac:dyDescent="0.15">
      <c r="A10" s="14" t="s">
        <v>5</v>
      </c>
      <c r="B10" s="15"/>
      <c r="C10" s="16"/>
      <c r="D10" s="5">
        <f>+(D8*D9*D7/((D9-1)*D6*D5))</f>
        <v>29.897142857142857</v>
      </c>
      <c r="E10" s="2"/>
      <c r="F10" s="2"/>
      <c r="G10" s="2"/>
      <c r="H10" s="2"/>
      <c r="I10" s="3"/>
    </row>
    <row r="11" spans="1:9" ht="23.25" customHeight="1" thickBot="1" x14ac:dyDescent="0.25">
      <c r="A11" s="32" t="s">
        <v>6</v>
      </c>
      <c r="B11" s="33"/>
      <c r="C11" s="34"/>
      <c r="D11" s="11">
        <f>0.0598*D4+18.544+2.5</f>
        <v>30.073799999999999</v>
      </c>
      <c r="E11" s="9" t="s">
        <v>16</v>
      </c>
      <c r="F11" s="2"/>
      <c r="G11" s="2"/>
      <c r="H11" s="2"/>
      <c r="I11" s="3"/>
    </row>
    <row r="12" spans="1:9" ht="12.75" thickTop="1" thickBot="1" x14ac:dyDescent="0.2">
      <c r="A12" s="17" t="s">
        <v>7</v>
      </c>
      <c r="B12" s="15"/>
      <c r="C12" s="18"/>
      <c r="D12" s="12">
        <v>30</v>
      </c>
      <c r="E12" s="2"/>
      <c r="F12" s="2"/>
      <c r="G12" s="2"/>
      <c r="H12" s="2"/>
      <c r="I12" s="3"/>
    </row>
    <row r="13" spans="1:9" ht="12" thickTop="1" x14ac:dyDescent="0.15">
      <c r="A13" s="4"/>
      <c r="B13" s="2"/>
      <c r="C13" s="2"/>
      <c r="D13" s="2"/>
      <c r="E13" s="2"/>
      <c r="F13" s="2"/>
      <c r="G13" s="2"/>
      <c r="H13" s="2"/>
      <c r="I13" s="3"/>
    </row>
    <row r="14" spans="1:9" ht="12.75" x14ac:dyDescent="0.2">
      <c r="A14" s="13" t="s">
        <v>17</v>
      </c>
      <c r="B14" s="2"/>
      <c r="C14" s="2"/>
      <c r="D14" s="2"/>
      <c r="E14" s="2"/>
      <c r="F14" s="2"/>
      <c r="G14" s="2"/>
      <c r="H14" s="2"/>
      <c r="I14" s="3"/>
    </row>
    <row r="15" spans="1:9" ht="22.5" customHeight="1" x14ac:dyDescent="0.15">
      <c r="A15" s="35" t="s">
        <v>8</v>
      </c>
      <c r="B15" s="36"/>
      <c r="C15" s="36"/>
      <c r="D15" s="1" t="str">
        <f>+IF(D4&lt;250,"OK!","HUOM!")</f>
        <v>OK!</v>
      </c>
      <c r="E15" s="22" t="str">
        <f>+IF(D15="OK!"," ","Kokonaismassa &gt; 250 tn! Selvitys tarvitaan")</f>
        <v> </v>
      </c>
      <c r="F15" s="22"/>
      <c r="G15" s="22"/>
      <c r="H15" s="22"/>
      <c r="I15" s="23"/>
    </row>
    <row r="16" spans="1:9" ht="21.75" customHeight="1" x14ac:dyDescent="0.15">
      <c r="A16" s="35" t="s">
        <v>9</v>
      </c>
      <c r="B16" s="36"/>
      <c r="C16" s="36"/>
      <c r="D16" s="1" t="str">
        <f>+IF(D10&lt;D12,"OK!","HUOM!")</f>
        <v>OK!</v>
      </c>
      <c r="E16" s="22" t="str">
        <f>+IF(D16="OK!"," ","Pintapaine on &gt; 30 kN/m²! tarvitaan lisää akseleita, suuremmat akselivälit tai leveämpi kalusto")</f>
        <v> </v>
      </c>
      <c r="F16" s="22"/>
      <c r="G16" s="22"/>
      <c r="H16" s="22"/>
      <c r="I16" s="23"/>
    </row>
    <row r="17" spans="1:9" ht="23.25" customHeight="1" x14ac:dyDescent="0.15">
      <c r="A17" s="37" t="s">
        <v>10</v>
      </c>
      <c r="B17" s="38"/>
      <c r="C17" s="38"/>
      <c r="D17" s="1" t="str">
        <f>+IF(D10&lt;D11,"OK!","HUOM!")</f>
        <v>OK!</v>
      </c>
      <c r="E17" s="24" t="str">
        <f>+IF(D17="OK!"," ","Pintapaine liian suuri suhteessa kokonaismassaan, ks. solu D11")</f>
        <v> </v>
      </c>
      <c r="F17" s="24"/>
      <c r="G17" s="24"/>
      <c r="H17" s="24"/>
      <c r="I17" s="25"/>
    </row>
  </sheetData>
  <sheetProtection sheet="1" objects="1" scenarios="1"/>
  <customSheetViews>
    <customSheetView guid="{19B86532-9C40-4FFC-A806-C796BE2E1B3B}" scale="145">
      <selection activeCell="D21" sqref="D21"/>
      <pageMargins left="0.7" right="0.7" top="0.75" bottom="0.75" header="0.3" footer="0.3"/>
    </customSheetView>
  </customSheetViews>
  <mergeCells count="19">
    <mergeCell ref="E16:I16"/>
    <mergeCell ref="E17:I17"/>
    <mergeCell ref="A1:I1"/>
    <mergeCell ref="A2:I2"/>
    <mergeCell ref="A10:C10"/>
    <mergeCell ref="A11:C11"/>
    <mergeCell ref="A12:C12"/>
    <mergeCell ref="A15:C15"/>
    <mergeCell ref="A16:C16"/>
    <mergeCell ref="A17:C17"/>
    <mergeCell ref="A4:C4"/>
    <mergeCell ref="A5:C5"/>
    <mergeCell ref="A6:C6"/>
    <mergeCell ref="A7:C7"/>
    <mergeCell ref="A8:C8"/>
    <mergeCell ref="A9:C9"/>
    <mergeCell ref="F6:I9"/>
    <mergeCell ref="E6:E9"/>
    <mergeCell ref="E15:I15"/>
  </mergeCells>
  <conditionalFormatting sqref="D15:D17">
    <cfRule type="containsText" dxfId="1" priority="1" operator="containsText" text="HUOM">
      <formula>NOT(ISERROR(SEARCH("HUOM",D15)))</formula>
    </cfRule>
    <cfRule type="containsText" dxfId="0" priority="2" operator="containsText" text="OK">
      <formula>NOT(ISERROR(SEARCH("OK",D15)))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1.25" x14ac:dyDescent="0.15"/>
  <sheetData/>
  <customSheetViews>
    <customSheetView guid="{19B86532-9C40-4FFC-A806-C796BE2E1B3B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1.25" x14ac:dyDescent="0.15"/>
  <sheetData/>
  <customSheetViews>
    <customSheetView guid="{19B86532-9C40-4FFC-A806-C796BE2E1B3B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Ramboll Finland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 P. Savolainen</dc:creator>
  <cp:lastModifiedBy>Hylkilä Aki</cp:lastModifiedBy>
  <dcterms:created xsi:type="dcterms:W3CDTF">2016-06-17T09:36:23Z</dcterms:created>
  <dcterms:modified xsi:type="dcterms:W3CDTF">2021-02-03T11:16:45Z</dcterms:modified>
</cp:coreProperties>
</file>